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4"/>
  </bookViews>
  <sheets>
    <sheet name="kabupaten kolaka (2)" sheetId="13" r:id="rId1"/>
    <sheet name="kabupaten kolaka (3)" sheetId="14" r:id="rId2"/>
    <sheet name="kabupaten kolaka (4)" sheetId="15" r:id="rId3"/>
    <sheet name="SELISIH" sheetId="16" r:id="rId4"/>
    <sheet name="Jumlah Rumah Ibadah 2025" sheetId="17" r:id="rId5"/>
  </sheets>
  <definedNames>
    <definedName name="_xlnm.Print_Area" localSheetId="0">'kabupaten kolaka (2)'!$A$1:$Q$27</definedName>
    <definedName name="_xlnm.Print_Area" localSheetId="1">'kabupaten kolaka (3)'!$A$1:$Q$27</definedName>
    <definedName name="_xlnm.Print_Area" localSheetId="2">'kabupaten kolaka (4)'!$A$1:$Q$27</definedName>
    <definedName name="_xlnm.Print_Area" localSheetId="3">SELISIH!$A$1:$Q$27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<sst xmlns="http://schemas.openxmlformats.org/spreadsheetml/2006/main" count="218" uniqueCount="50">
  <si>
    <t>DATA RUMAH IBADAH DAN PEMELUK AGAMA</t>
  </si>
  <si>
    <t>SE-KABUPATEN KOLAKA TAHUN 2024</t>
  </si>
  <si>
    <t>NO</t>
  </si>
  <si>
    <t>NAMA KECAMATAN</t>
  </si>
  <si>
    <t>RUMAH IBADAH</t>
  </si>
  <si>
    <t>JUMLAH</t>
  </si>
  <si>
    <t>PEMELUK AGAMA</t>
  </si>
  <si>
    <t>MASJID</t>
  </si>
  <si>
    <t>MUSHALLAH</t>
  </si>
  <si>
    <t>LANGGAR</t>
  </si>
  <si>
    <t>GEREJA KRISTEN</t>
  </si>
  <si>
    <t>GEREJA KHATOLIK</t>
  </si>
  <si>
    <t>PURA</t>
  </si>
  <si>
    <t>WIHARA</t>
  </si>
  <si>
    <t>ISLAM</t>
  </si>
  <si>
    <t>KRISTEN</t>
  </si>
  <si>
    <t>KHATOLIK</t>
  </si>
  <si>
    <t>HINDU</t>
  </si>
  <si>
    <t>BUDHA</t>
  </si>
  <si>
    <t>KET</t>
  </si>
  <si>
    <t>WOLO</t>
  </si>
  <si>
    <t>IWOIMENDAA</t>
  </si>
  <si>
    <t>SAMATURU</t>
  </si>
  <si>
    <t>LATAMBAGA</t>
  </si>
  <si>
    <t>KOLAKA</t>
  </si>
  <si>
    <t>WUNDULAKO</t>
  </si>
  <si>
    <t xml:space="preserve">BAULA </t>
  </si>
  <si>
    <t>POMALAA</t>
  </si>
  <si>
    <t>TANGGETADA</t>
  </si>
  <si>
    <t>`</t>
  </si>
  <si>
    <t>WATUBANGGA</t>
  </si>
  <si>
    <t>POLINGGONA</t>
  </si>
  <si>
    <t>TOARI</t>
  </si>
  <si>
    <t>owoimendaa</t>
  </si>
  <si>
    <t>PERSENTASE JUMLAH PENDUDUK :</t>
  </si>
  <si>
    <t>A.n.</t>
  </si>
  <si>
    <t>Kepala</t>
  </si>
  <si>
    <t>:</t>
  </si>
  <si>
    <t>%</t>
  </si>
  <si>
    <t>Kepala Seksi Urais &amp; Binsyar</t>
  </si>
  <si>
    <t>Drs. H. Agus Ramadhan, MA</t>
  </si>
  <si>
    <t>NIP. 196712021994031001</t>
  </si>
  <si>
    <t>KECAMATAN …………………………. TAHUN 2025</t>
  </si>
  <si>
    <t>NAMA KELURAHAN</t>
  </si>
  <si>
    <t>Kepala KUA …………………………….</t>
  </si>
  <si>
    <t>………………………………………..</t>
  </si>
  <si>
    <t>NIP…………………………..</t>
  </si>
  <si>
    <t>SE-KABUPATEN KOLAKA TAHUN 2025</t>
  </si>
  <si>
    <t>0</t>
  </si>
  <si>
    <t>SE-KABUPATEN KOLAKA SELISIH TAHUN 2024 DAN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</si>
</sst>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"/>
    <numFmt numFmtId="181" formatCode="_(* #,##0_);_(* \(#,##0\);_(* &quot;-&quot;??_);_(@_)"/>
  </numFmts>
  <fonts count="35">
    <font>
      <sz val="10"/>
      <name val="Arial"/>
      <charset val="134"/>
    </font>
    <font>
      <b/>
      <sz val="13"/>
      <name val="Arial"/>
      <charset val="134"/>
    </font>
    <font>
      <sz val="13"/>
      <color indexed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i/>
      <sz val="11"/>
      <name val="Arial"/>
      <charset val="134"/>
    </font>
    <font>
      <sz val="10"/>
      <name val="Arial"/>
      <charset val="134"/>
    </font>
    <font>
      <b/>
      <sz val="11"/>
      <name val="Verdana"/>
      <charset val="134"/>
    </font>
    <font>
      <sz val="12"/>
      <name val="Arial"/>
      <charset val="134"/>
    </font>
    <font>
      <b/>
      <sz val="12"/>
      <name val="Arial"/>
      <charset val="134"/>
    </font>
    <font>
      <sz val="10"/>
      <color indexed="12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sz val="10"/>
      <color theme="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180" fontId="8" fillId="0" borderId="0" xfId="0" applyNumberFormat="1" applyFont="1"/>
    <xf numFmtId="0" fontId="8" fillId="0" borderId="7" xfId="0" applyFont="1" applyBorder="1"/>
    <xf numFmtId="2" fontId="8" fillId="0" borderId="7" xfId="0" applyNumberFormat="1" applyFont="1" applyBorder="1"/>
    <xf numFmtId="0" fontId="9" fillId="0" borderId="8" xfId="0" applyFont="1" applyBorder="1" applyAlignment="1">
      <alignment horizontal="center"/>
    </xf>
    <xf numFmtId="1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81" fontId="4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4" fillId="3" borderId="2" xfId="4" applyFont="1" applyFill="1" applyBorder="1" applyAlignment="1">
      <alignment horizontal="center" vertical="center"/>
    </xf>
    <xf numFmtId="178" fontId="3" fillId="3" borderId="2" xfId="4" applyFont="1" applyFill="1" applyBorder="1" applyAlignment="1">
      <alignment horizontal="center" vertical="center"/>
    </xf>
    <xf numFmtId="181" fontId="11" fillId="0" borderId="0" xfId="0" applyNumberFormat="1" applyFont="1"/>
    <xf numFmtId="0" fontId="8" fillId="0" borderId="0" xfId="0" applyFont="1" applyAlignment="1">
      <alignment horizontal="right"/>
    </xf>
    <xf numFmtId="0" fontId="12" fillId="0" borderId="0" xfId="0" applyFont="1"/>
    <xf numFmtId="0" fontId="4" fillId="2" borderId="1" xfId="0" applyFont="1" applyFill="1" applyBorder="1" applyAlignment="1">
      <alignment horizontal="center"/>
    </xf>
    <xf numFmtId="0" fontId="13" fillId="0" borderId="0" xfId="0" applyFont="1"/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181" fontId="13" fillId="0" borderId="0" xfId="0" applyNumberFormat="1" applyFont="1"/>
    <xf numFmtId="0" fontId="6" fillId="0" borderId="0" xfId="0" applyFont="1"/>
    <xf numFmtId="181" fontId="14" fillId="0" borderId="0" xfId="0" applyNumberFormat="1" applyFont="1"/>
    <xf numFmtId="0" fontId="4" fillId="3" borderId="2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2" fontId="8" fillId="0" borderId="0" xfId="0" applyNumberFormat="1" applyFont="1"/>
    <xf numFmtId="0" fontId="9" fillId="0" borderId="0" xfId="0" applyFont="1" applyAlignment="1">
      <alignment horizontal="center"/>
    </xf>
    <xf numFmtId="181" fontId="4" fillId="3" borderId="2" xfId="1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M15" sqref="M15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1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v>35</v>
      </c>
      <c r="D7" s="48">
        <v>1</v>
      </c>
      <c r="E7" s="32">
        <v>0</v>
      </c>
      <c r="F7" s="34">
        <v>4</v>
      </c>
      <c r="G7" s="32">
        <v>0</v>
      </c>
      <c r="H7" s="32">
        <v>0</v>
      </c>
      <c r="I7" s="32">
        <v>0</v>
      </c>
      <c r="J7" s="32">
        <f>SUM(C7:I7)</f>
        <v>40</v>
      </c>
      <c r="K7" s="33">
        <v>21998</v>
      </c>
      <c r="L7" s="33">
        <v>892</v>
      </c>
      <c r="M7" s="34">
        <v>0</v>
      </c>
      <c r="N7" s="34">
        <v>0</v>
      </c>
      <c r="O7" s="34">
        <v>0</v>
      </c>
      <c r="P7" s="33">
        <f>K7+L7</f>
        <v>22890</v>
      </c>
      <c r="Q7" s="43"/>
      <c r="R7" s="1"/>
      <c r="S7" s="44"/>
      <c r="T7" s="45"/>
      <c r="U7" s="45"/>
      <c r="V7" s="45"/>
      <c r="W7" s="45"/>
      <c r="X7" s="45">
        <f>SUM(O7:O16)</f>
        <v>59</v>
      </c>
      <c r="Y7" s="45">
        <f>SUM(P7:P16)</f>
        <v>227161</v>
      </c>
      <c r="Z7" s="42"/>
      <c r="AA7" s="42"/>
    </row>
    <row r="8" ht="18.75" customHeight="1" spans="1:27">
      <c r="A8" s="13">
        <v>2</v>
      </c>
      <c r="B8" s="14" t="s">
        <v>21</v>
      </c>
      <c r="C8" s="49">
        <v>16</v>
      </c>
      <c r="D8" s="34">
        <v>0</v>
      </c>
      <c r="E8" s="34">
        <v>0</v>
      </c>
      <c r="F8" s="34">
        <v>0</v>
      </c>
      <c r="G8" s="34">
        <v>0</v>
      </c>
      <c r="H8" s="32">
        <v>0</v>
      </c>
      <c r="I8" s="32">
        <v>0</v>
      </c>
      <c r="J8" s="32">
        <f>SUM(C8:I8)</f>
        <v>16</v>
      </c>
      <c r="K8" s="34">
        <v>8044</v>
      </c>
      <c r="L8" s="34">
        <v>0</v>
      </c>
      <c r="M8" s="34">
        <v>0</v>
      </c>
      <c r="N8" s="34">
        <v>0</v>
      </c>
      <c r="O8" s="34">
        <v>0</v>
      </c>
      <c r="P8" s="34">
        <f>SUM(K8:O8)</f>
        <v>8044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9">
        <v>45</v>
      </c>
      <c r="D9" s="19">
        <v>11</v>
      </c>
      <c r="E9" s="34">
        <v>0</v>
      </c>
      <c r="F9" s="34">
        <v>0</v>
      </c>
      <c r="G9" s="34">
        <v>0</v>
      </c>
      <c r="H9" s="32">
        <v>0</v>
      </c>
      <c r="I9" s="32">
        <v>0</v>
      </c>
      <c r="J9" s="19">
        <f t="shared" ref="J9:J18" si="0">SUM(C9:I9)</f>
        <v>56</v>
      </c>
      <c r="K9" s="34">
        <v>26416</v>
      </c>
      <c r="L9" s="34">
        <v>0</v>
      </c>
      <c r="M9" s="34">
        <v>0</v>
      </c>
      <c r="N9" s="34">
        <v>0</v>
      </c>
      <c r="O9" s="34">
        <v>0</v>
      </c>
      <c r="P9" s="34">
        <f>SUM(K9:O9)</f>
        <v>26416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50">
        <v>36</v>
      </c>
      <c r="D10" s="32">
        <v>4</v>
      </c>
      <c r="E10" s="34">
        <v>0</v>
      </c>
      <c r="F10" s="32">
        <v>2</v>
      </c>
      <c r="G10" s="34">
        <v>0</v>
      </c>
      <c r="H10" s="32">
        <v>0</v>
      </c>
      <c r="I10" s="32">
        <v>0</v>
      </c>
      <c r="J10" s="32">
        <f t="shared" si="0"/>
        <v>42</v>
      </c>
      <c r="K10" s="33">
        <f>1687+5900+11584+2533+4604+3471+2359</f>
        <v>32138</v>
      </c>
      <c r="L10" s="33">
        <v>10497</v>
      </c>
      <c r="M10" s="33">
        <v>48</v>
      </c>
      <c r="N10" s="33">
        <v>3</v>
      </c>
      <c r="O10" s="33">
        <v>18</v>
      </c>
      <c r="P10" s="34">
        <f t="shared" ref="P10:P18" si="1">SUM(K10:O10)</f>
        <v>42704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50">
        <v>43</v>
      </c>
      <c r="D11" s="32">
        <v>5</v>
      </c>
      <c r="E11" s="34">
        <v>0</v>
      </c>
      <c r="F11" s="32">
        <v>4</v>
      </c>
      <c r="G11" s="32">
        <v>1</v>
      </c>
      <c r="H11" s="32">
        <v>0</v>
      </c>
      <c r="I11" s="32">
        <v>2</v>
      </c>
      <c r="J11" s="32">
        <f t="shared" si="0"/>
        <v>55</v>
      </c>
      <c r="K11" s="33">
        <v>37781</v>
      </c>
      <c r="L11" s="33">
        <v>615</v>
      </c>
      <c r="M11" s="33">
        <v>816</v>
      </c>
      <c r="N11" s="33">
        <v>123</v>
      </c>
      <c r="O11" s="33">
        <v>40</v>
      </c>
      <c r="P11" s="33">
        <f t="shared" si="1"/>
        <v>39375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9">
        <v>24</v>
      </c>
      <c r="D12" s="19">
        <v>9</v>
      </c>
      <c r="E12" s="34">
        <v>0</v>
      </c>
      <c r="F12" s="19">
        <v>4</v>
      </c>
      <c r="G12" s="34">
        <v>0</v>
      </c>
      <c r="H12" s="32">
        <v>0</v>
      </c>
      <c r="I12" s="32">
        <v>0</v>
      </c>
      <c r="J12" s="19">
        <f t="shared" si="0"/>
        <v>37</v>
      </c>
      <c r="K12" s="34">
        <v>19251</v>
      </c>
      <c r="L12" s="34">
        <v>1451</v>
      </c>
      <c r="M12" s="34">
        <v>122</v>
      </c>
      <c r="N12" s="34">
        <v>11</v>
      </c>
      <c r="O12" s="34">
        <v>1</v>
      </c>
      <c r="P12" s="34">
        <f t="shared" si="1"/>
        <v>20836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9">
        <v>16</v>
      </c>
      <c r="D13" s="19">
        <v>5</v>
      </c>
      <c r="E13" s="34">
        <v>0</v>
      </c>
      <c r="F13" s="19">
        <v>14</v>
      </c>
      <c r="G13" s="19">
        <v>1</v>
      </c>
      <c r="H13" s="32">
        <v>0</v>
      </c>
      <c r="I13" s="32">
        <v>0</v>
      </c>
      <c r="J13" s="19">
        <f t="shared" si="0"/>
        <v>36</v>
      </c>
      <c r="K13" s="34">
        <v>8380</v>
      </c>
      <c r="L13" s="34">
        <v>1826</v>
      </c>
      <c r="M13" s="34">
        <v>507</v>
      </c>
      <c r="N13" s="34">
        <v>4</v>
      </c>
      <c r="O13" s="34">
        <v>0</v>
      </c>
      <c r="P13" s="34">
        <f t="shared" si="1"/>
        <v>10717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50">
        <v>29</v>
      </c>
      <c r="D14" s="32">
        <v>2</v>
      </c>
      <c r="E14" s="34">
        <v>0</v>
      </c>
      <c r="F14" s="32">
        <v>12</v>
      </c>
      <c r="G14" s="19">
        <v>2</v>
      </c>
      <c r="H14" s="32">
        <v>0</v>
      </c>
      <c r="I14" s="32">
        <v>0</v>
      </c>
      <c r="J14" s="32">
        <f t="shared" si="0"/>
        <v>45</v>
      </c>
      <c r="K14" s="33">
        <v>20268</v>
      </c>
      <c r="L14" s="33">
        <v>3997</v>
      </c>
      <c r="M14" s="33">
        <v>1019</v>
      </c>
      <c r="N14" s="33">
        <v>32</v>
      </c>
      <c r="O14" s="34">
        <v>0</v>
      </c>
      <c r="P14" s="33">
        <f t="shared" si="1"/>
        <v>25316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50">
        <v>32</v>
      </c>
      <c r="D15" s="32">
        <v>12</v>
      </c>
      <c r="E15" s="34">
        <v>0</v>
      </c>
      <c r="F15" s="32">
        <v>3</v>
      </c>
      <c r="G15" s="32">
        <v>1</v>
      </c>
      <c r="H15" s="32">
        <v>3</v>
      </c>
      <c r="I15" s="32">
        <v>0</v>
      </c>
      <c r="J15" s="32">
        <f t="shared" si="0"/>
        <v>51</v>
      </c>
      <c r="K15" s="33">
        <v>15475</v>
      </c>
      <c r="L15" s="33">
        <v>203</v>
      </c>
      <c r="M15" s="34">
        <v>0</v>
      </c>
      <c r="N15" s="33">
        <v>62</v>
      </c>
      <c r="O15" s="34">
        <v>0</v>
      </c>
      <c r="P15" s="33">
        <f t="shared" si="1"/>
        <v>15740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9">
        <v>26</v>
      </c>
      <c r="D16" s="19">
        <v>9</v>
      </c>
      <c r="E16" s="34">
        <v>0</v>
      </c>
      <c r="F16" s="34">
        <v>3</v>
      </c>
      <c r="G16" s="19">
        <v>1</v>
      </c>
      <c r="H16" s="19">
        <v>8</v>
      </c>
      <c r="I16" s="32">
        <v>0</v>
      </c>
      <c r="J16" s="19">
        <f t="shared" si="0"/>
        <v>47</v>
      </c>
      <c r="K16" s="34">
        <v>12821</v>
      </c>
      <c r="L16" s="34">
        <v>103</v>
      </c>
      <c r="M16" s="34">
        <v>20</v>
      </c>
      <c r="N16" s="34">
        <v>2179</v>
      </c>
      <c r="O16" s="34">
        <v>0</v>
      </c>
      <c r="P16" s="34">
        <f t="shared" si="1"/>
        <v>15123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9">
        <v>11</v>
      </c>
      <c r="D17" s="19">
        <v>3</v>
      </c>
      <c r="E17" s="34">
        <v>0</v>
      </c>
      <c r="F17" s="34">
        <v>6</v>
      </c>
      <c r="G17" s="19">
        <v>1</v>
      </c>
      <c r="H17" s="32">
        <v>0</v>
      </c>
      <c r="I17" s="32">
        <v>0</v>
      </c>
      <c r="J17" s="19">
        <f t="shared" si="0"/>
        <v>21</v>
      </c>
      <c r="K17" s="34">
        <v>7365</v>
      </c>
      <c r="L17" s="34">
        <v>280</v>
      </c>
      <c r="M17" s="34">
        <v>66</v>
      </c>
      <c r="N17" s="34">
        <v>357</v>
      </c>
      <c r="O17" s="34">
        <v>0</v>
      </c>
      <c r="P17" s="34">
        <f t="shared" si="1"/>
        <v>8068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9">
        <v>19</v>
      </c>
      <c r="D18" s="19">
        <v>5</v>
      </c>
      <c r="E18" s="34">
        <v>0</v>
      </c>
      <c r="F18" s="19">
        <v>2</v>
      </c>
      <c r="G18" s="32">
        <v>0</v>
      </c>
      <c r="H18" s="19">
        <v>2</v>
      </c>
      <c r="I18" s="32">
        <v>0</v>
      </c>
      <c r="J18" s="19">
        <f t="shared" si="0"/>
        <v>28</v>
      </c>
      <c r="K18" s="34">
        <v>10361</v>
      </c>
      <c r="L18" s="34">
        <v>177</v>
      </c>
      <c r="M18" s="34">
        <v>220</v>
      </c>
      <c r="N18" s="34">
        <v>107</v>
      </c>
      <c r="O18" s="34">
        <v>0</v>
      </c>
      <c r="P18" s="34">
        <f t="shared" si="1"/>
        <v>10865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332</v>
      </c>
      <c r="D19" s="19">
        <f t="shared" ref="D19:P19" si="2">SUM(D7:D18)</f>
        <v>66</v>
      </c>
      <c r="E19" s="19">
        <f t="shared" si="2"/>
        <v>0</v>
      </c>
      <c r="F19" s="19">
        <f t="shared" si="2"/>
        <v>54</v>
      </c>
      <c r="G19" s="19">
        <f t="shared" si="2"/>
        <v>7</v>
      </c>
      <c r="H19" s="19">
        <f t="shared" si="2"/>
        <v>13</v>
      </c>
      <c r="I19" s="19">
        <f t="shared" si="2"/>
        <v>2</v>
      </c>
      <c r="J19" s="35">
        <f t="shared" si="2"/>
        <v>474</v>
      </c>
      <c r="K19" s="36">
        <f t="shared" si="2"/>
        <v>220298</v>
      </c>
      <c r="L19" s="36">
        <f t="shared" si="2"/>
        <v>20041</v>
      </c>
      <c r="M19" s="36">
        <f t="shared" si="2"/>
        <v>2818</v>
      </c>
      <c r="N19" s="36">
        <f t="shared" si="2"/>
        <v>2878</v>
      </c>
      <c r="O19" s="36">
        <f t="shared" si="2"/>
        <v>59</v>
      </c>
      <c r="P19" s="37">
        <f t="shared" si="2"/>
        <v>246094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89.5178265215731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8.14363617154421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1.14509090022512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1.16947182783814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0.0239745788194755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R5" sqref="R5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42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43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/>
      <c r="C7" s="15"/>
      <c r="D7" s="48"/>
      <c r="E7" s="32"/>
      <c r="F7" s="34"/>
      <c r="G7" s="32"/>
      <c r="H7" s="32"/>
      <c r="I7" s="32"/>
      <c r="J7" s="32"/>
      <c r="K7" s="33"/>
      <c r="L7" s="33"/>
      <c r="M7" s="51"/>
      <c r="N7" s="51"/>
      <c r="O7" s="51"/>
      <c r="P7" s="33"/>
      <c r="Q7" s="43"/>
      <c r="R7" s="1"/>
      <c r="S7" s="44"/>
      <c r="T7" s="45"/>
      <c r="U7" s="45"/>
      <c r="V7" s="45"/>
      <c r="W7" s="45"/>
      <c r="X7" s="45">
        <f>SUM(O7:O16)</f>
        <v>0</v>
      </c>
      <c r="Y7" s="45">
        <f>SUM(P7:P16)</f>
        <v>0</v>
      </c>
      <c r="Z7" s="42"/>
      <c r="AA7" s="42"/>
    </row>
    <row r="8" ht="18.75" customHeight="1" spans="1:27">
      <c r="A8" s="13">
        <v>2</v>
      </c>
      <c r="B8" s="14"/>
      <c r="C8" s="49"/>
      <c r="D8" s="34"/>
      <c r="E8" s="34"/>
      <c r="F8" s="34"/>
      <c r="G8" s="34"/>
      <c r="H8" s="34"/>
      <c r="I8" s="34"/>
      <c r="J8" s="32"/>
      <c r="K8" s="34"/>
      <c r="L8" s="34"/>
      <c r="M8" s="34"/>
      <c r="N8" s="34"/>
      <c r="O8" s="34"/>
      <c r="P8" s="34"/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/>
      <c r="C9" s="19"/>
      <c r="D9" s="19"/>
      <c r="E9" s="34"/>
      <c r="F9" s="34"/>
      <c r="G9" s="34"/>
      <c r="H9" s="34"/>
      <c r="I9" s="34"/>
      <c r="J9" s="19"/>
      <c r="K9" s="34"/>
      <c r="L9" s="34"/>
      <c r="M9" s="48"/>
      <c r="N9" s="48"/>
      <c r="O9" s="48"/>
      <c r="P9" s="34"/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/>
      <c r="C10" s="50"/>
      <c r="D10" s="32"/>
      <c r="E10" s="34"/>
      <c r="F10" s="32"/>
      <c r="G10" s="34"/>
      <c r="H10" s="34"/>
      <c r="I10" s="34"/>
      <c r="J10" s="32"/>
      <c r="K10" s="33"/>
      <c r="L10" s="33"/>
      <c r="M10" s="33"/>
      <c r="N10" s="33"/>
      <c r="O10" s="33"/>
      <c r="P10" s="34"/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/>
      <c r="C11" s="50"/>
      <c r="D11" s="32"/>
      <c r="E11" s="34"/>
      <c r="F11" s="32"/>
      <c r="G11" s="32"/>
      <c r="H11" s="32"/>
      <c r="I11" s="32"/>
      <c r="J11" s="32"/>
      <c r="K11" s="33"/>
      <c r="L11" s="33"/>
      <c r="M11" s="33"/>
      <c r="N11" s="33"/>
      <c r="O11" s="33"/>
      <c r="P11" s="33"/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/>
      <c r="C12" s="19"/>
      <c r="D12" s="19"/>
      <c r="E12" s="34"/>
      <c r="F12" s="19"/>
      <c r="G12" s="34"/>
      <c r="H12" s="34"/>
      <c r="I12" s="19"/>
      <c r="J12" s="19"/>
      <c r="K12" s="34"/>
      <c r="L12" s="34"/>
      <c r="M12" s="34"/>
      <c r="N12" s="34"/>
      <c r="O12" s="34"/>
      <c r="P12" s="34"/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/>
      <c r="C13" s="19"/>
      <c r="D13" s="19"/>
      <c r="E13" s="34"/>
      <c r="F13" s="19"/>
      <c r="G13" s="19"/>
      <c r="H13" s="19"/>
      <c r="I13" s="19"/>
      <c r="J13" s="19"/>
      <c r="K13" s="34"/>
      <c r="L13" s="34"/>
      <c r="M13" s="34"/>
      <c r="N13" s="34"/>
      <c r="O13" s="34"/>
      <c r="P13" s="34"/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/>
      <c r="C14" s="50"/>
      <c r="D14" s="32"/>
      <c r="E14" s="34"/>
      <c r="F14" s="32"/>
      <c r="G14" s="19"/>
      <c r="H14" s="19"/>
      <c r="I14" s="19"/>
      <c r="J14" s="32"/>
      <c r="K14" s="33"/>
      <c r="L14" s="33"/>
      <c r="M14" s="33"/>
      <c r="N14" s="33"/>
      <c r="O14" s="34"/>
      <c r="P14" s="33"/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/>
      <c r="C15" s="50"/>
      <c r="D15" s="32"/>
      <c r="E15" s="34"/>
      <c r="F15" s="32"/>
      <c r="G15" s="32"/>
      <c r="H15" s="32"/>
      <c r="I15" s="32"/>
      <c r="J15" s="32"/>
      <c r="K15" s="33"/>
      <c r="L15" s="33"/>
      <c r="M15" s="33"/>
      <c r="N15" s="33"/>
      <c r="O15" s="33"/>
      <c r="P15" s="33"/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/>
      <c r="C16" s="19"/>
      <c r="D16" s="19"/>
      <c r="E16" s="34"/>
      <c r="F16" s="34"/>
      <c r="G16" s="19"/>
      <c r="H16" s="19"/>
      <c r="I16" s="19"/>
      <c r="J16" s="19"/>
      <c r="K16" s="34"/>
      <c r="L16" s="34"/>
      <c r="M16" s="34"/>
      <c r="N16" s="34"/>
      <c r="O16" s="34"/>
      <c r="P16" s="34"/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/>
      <c r="C17" s="19"/>
      <c r="D17" s="19"/>
      <c r="E17" s="34"/>
      <c r="F17" s="34"/>
      <c r="G17" s="19"/>
      <c r="H17" s="34"/>
      <c r="I17" s="34"/>
      <c r="J17" s="19"/>
      <c r="K17" s="34"/>
      <c r="L17" s="34"/>
      <c r="M17" s="34"/>
      <c r="N17" s="34"/>
      <c r="O17" s="34"/>
      <c r="P17" s="34"/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/>
      <c r="C18" s="19"/>
      <c r="D18" s="19"/>
      <c r="E18" s="19"/>
      <c r="F18" s="19"/>
      <c r="G18" s="19"/>
      <c r="H18" s="19"/>
      <c r="I18" s="19"/>
      <c r="J18" s="19"/>
      <c r="K18" s="34"/>
      <c r="L18" s="34"/>
      <c r="M18" s="34"/>
      <c r="N18" s="34"/>
      <c r="O18" s="34"/>
      <c r="P18" s="34"/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/>
      <c r="D19" s="19"/>
      <c r="E19" s="19"/>
      <c r="F19" s="19"/>
      <c r="G19" s="19"/>
      <c r="H19" s="19"/>
      <c r="I19" s="19"/>
      <c r="J19" s="35"/>
      <c r="K19" s="36"/>
      <c r="L19" s="36"/>
      <c r="M19" s="36"/>
      <c r="N19" s="36"/>
      <c r="O19" s="36"/>
      <c r="P19" s="37"/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/>
      <c r="N21" s="20" t="s">
        <v>36</v>
      </c>
      <c r="O21" s="20"/>
      <c r="P21" s="20"/>
      <c r="Q21" s="20"/>
      <c r="W21" s="46"/>
    </row>
    <row r="22" ht="15" spans="1:23">
      <c r="A22" s="20"/>
      <c r="B22" s="20"/>
      <c r="C22" s="20"/>
      <c r="D22" s="22"/>
      <c r="E22" s="20"/>
      <c r="F22" s="20"/>
      <c r="G22" s="20"/>
      <c r="H22" s="20"/>
      <c r="I22" s="20"/>
      <c r="J22" s="20"/>
      <c r="K22" s="20"/>
      <c r="L22" s="20"/>
      <c r="M22" s="20"/>
      <c r="N22" s="20" t="s">
        <v>44</v>
      </c>
      <c r="O22" s="20"/>
      <c r="P22" s="20"/>
      <c r="Q22" s="20"/>
      <c r="W22" s="46"/>
    </row>
    <row r="23" ht="15" spans="1:2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/>
      <c r="B25" s="20"/>
      <c r="C25" s="20"/>
      <c r="D25" s="22"/>
      <c r="E25" s="20"/>
      <c r="N25" s="20"/>
      <c r="W25" s="46"/>
    </row>
    <row r="26" ht="15.6" spans="1:23">
      <c r="A26" s="20"/>
      <c r="B26" s="20"/>
      <c r="C26" s="20"/>
      <c r="D26" s="52"/>
      <c r="E26" s="20"/>
      <c r="N26" s="21" t="s">
        <v>45</v>
      </c>
      <c r="O26" s="40"/>
      <c r="P26" s="40"/>
      <c r="W26" s="46"/>
    </row>
    <row r="27" ht="15.6" spans="1:23">
      <c r="A27" s="53"/>
      <c r="B27" s="53"/>
      <c r="C27" s="26"/>
      <c r="D27" s="26"/>
      <c r="E27" s="20"/>
      <c r="N27" s="20" t="s">
        <v>46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J7" sqref="J7:J18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47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v>35</v>
      </c>
      <c r="D7" s="48">
        <v>1</v>
      </c>
      <c r="E7" s="32">
        <v>0</v>
      </c>
      <c r="F7" s="48">
        <v>1</v>
      </c>
      <c r="G7" s="32">
        <v>0</v>
      </c>
      <c r="H7" s="32">
        <v>0</v>
      </c>
      <c r="I7" s="32">
        <v>0</v>
      </c>
      <c r="J7" s="32">
        <f t="shared" ref="J7:J18" si="0">SUM(C7:I7)</f>
        <v>37</v>
      </c>
      <c r="K7" s="33">
        <v>19939</v>
      </c>
      <c r="L7" s="51">
        <v>849</v>
      </c>
      <c r="M7" s="51">
        <v>0</v>
      </c>
      <c r="N7" s="51">
        <v>0</v>
      </c>
      <c r="O7" s="51">
        <v>0</v>
      </c>
      <c r="P7" s="33">
        <f t="shared" ref="P7:P18" si="1">SUM(K7:O7)</f>
        <v>20788</v>
      </c>
      <c r="Q7" s="43"/>
      <c r="R7" s="1"/>
      <c r="S7" s="44"/>
      <c r="T7" s="45"/>
      <c r="U7" s="45"/>
      <c r="V7" s="45"/>
      <c r="W7" s="45"/>
      <c r="X7" s="45">
        <f>SUM(O7:O16)</f>
        <v>52</v>
      </c>
      <c r="Y7" s="45">
        <f>SUM(P7:P16)</f>
        <v>226220</v>
      </c>
      <c r="Z7" s="42"/>
      <c r="AA7" s="42"/>
    </row>
    <row r="8" ht="18.75" customHeight="1" spans="1:27">
      <c r="A8" s="13">
        <v>2</v>
      </c>
      <c r="B8" s="14" t="s">
        <v>21</v>
      </c>
      <c r="C8" s="49">
        <v>19</v>
      </c>
      <c r="D8" s="48">
        <v>0</v>
      </c>
      <c r="E8" s="48">
        <v>0</v>
      </c>
      <c r="F8" s="54" t="s">
        <v>48</v>
      </c>
      <c r="G8" s="48">
        <v>0</v>
      </c>
      <c r="H8" s="48">
        <v>0</v>
      </c>
      <c r="I8" s="48">
        <v>0</v>
      </c>
      <c r="J8" s="32">
        <f t="shared" si="0"/>
        <v>19</v>
      </c>
      <c r="K8" s="34">
        <v>8567</v>
      </c>
      <c r="L8" s="48">
        <v>0</v>
      </c>
      <c r="M8" s="48">
        <v>0</v>
      </c>
      <c r="N8" s="48">
        <v>0</v>
      </c>
      <c r="O8" s="48">
        <v>0</v>
      </c>
      <c r="P8" s="34">
        <f t="shared" si="1"/>
        <v>8567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9">
        <v>53</v>
      </c>
      <c r="D9" s="19">
        <v>8</v>
      </c>
      <c r="E9" s="48">
        <v>0</v>
      </c>
      <c r="F9" s="54" t="s">
        <v>48</v>
      </c>
      <c r="G9" s="48">
        <v>0</v>
      </c>
      <c r="H9" s="48">
        <v>0</v>
      </c>
      <c r="I9" s="48">
        <v>0</v>
      </c>
      <c r="J9" s="19">
        <f t="shared" si="0"/>
        <v>61</v>
      </c>
      <c r="K9" s="34">
        <v>29798</v>
      </c>
      <c r="L9" s="48">
        <v>0</v>
      </c>
      <c r="M9" s="48">
        <v>0</v>
      </c>
      <c r="N9" s="48">
        <v>0</v>
      </c>
      <c r="O9" s="48">
        <v>0</v>
      </c>
      <c r="P9" s="34">
        <f t="shared" si="1"/>
        <v>29798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50">
        <v>36</v>
      </c>
      <c r="D10" s="32">
        <v>4</v>
      </c>
      <c r="E10" s="48">
        <v>0</v>
      </c>
      <c r="F10" s="32">
        <v>2</v>
      </c>
      <c r="G10" s="48">
        <v>0</v>
      </c>
      <c r="H10" s="48">
        <v>0</v>
      </c>
      <c r="I10" s="48">
        <v>0</v>
      </c>
      <c r="J10" s="32">
        <f t="shared" si="0"/>
        <v>42</v>
      </c>
      <c r="K10" s="33">
        <v>32138</v>
      </c>
      <c r="L10" s="51">
        <v>10497</v>
      </c>
      <c r="M10" s="51">
        <v>48</v>
      </c>
      <c r="N10" s="51">
        <v>3</v>
      </c>
      <c r="O10" s="51">
        <v>18</v>
      </c>
      <c r="P10" s="34">
        <f t="shared" si="1"/>
        <v>42704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50">
        <v>62</v>
      </c>
      <c r="D11" s="32">
        <v>11</v>
      </c>
      <c r="E11" s="48">
        <v>0</v>
      </c>
      <c r="F11" s="32">
        <v>3</v>
      </c>
      <c r="G11" s="32">
        <v>1</v>
      </c>
      <c r="H11" s="32">
        <v>0</v>
      </c>
      <c r="I11" s="32">
        <v>1</v>
      </c>
      <c r="J11" s="32">
        <f t="shared" si="0"/>
        <v>78</v>
      </c>
      <c r="K11" s="33">
        <v>39754</v>
      </c>
      <c r="L11" s="51">
        <v>1424</v>
      </c>
      <c r="M11" s="51">
        <v>172</v>
      </c>
      <c r="N11" s="51">
        <v>172</v>
      </c>
      <c r="O11" s="51">
        <v>34</v>
      </c>
      <c r="P11" s="33">
        <f t="shared" si="1"/>
        <v>41556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9">
        <v>24</v>
      </c>
      <c r="D12" s="19">
        <v>4</v>
      </c>
      <c r="E12" s="48">
        <v>0</v>
      </c>
      <c r="F12" s="19">
        <v>3</v>
      </c>
      <c r="G12" s="48">
        <v>0</v>
      </c>
      <c r="H12" s="48">
        <v>0</v>
      </c>
      <c r="I12" s="19">
        <v>0</v>
      </c>
      <c r="J12" s="19">
        <f t="shared" si="0"/>
        <v>31</v>
      </c>
      <c r="K12" s="34">
        <v>19251</v>
      </c>
      <c r="L12" s="48">
        <v>1946</v>
      </c>
      <c r="M12" s="48">
        <v>122</v>
      </c>
      <c r="N12" s="48">
        <v>11</v>
      </c>
      <c r="O12" s="48">
        <v>0</v>
      </c>
      <c r="P12" s="34">
        <f t="shared" si="1"/>
        <v>21330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9">
        <v>17</v>
      </c>
      <c r="D13" s="19">
        <v>9</v>
      </c>
      <c r="E13" s="48">
        <v>0</v>
      </c>
      <c r="F13" s="19">
        <v>11</v>
      </c>
      <c r="G13" s="19">
        <v>2</v>
      </c>
      <c r="H13" s="19">
        <v>0</v>
      </c>
      <c r="I13" s="19">
        <v>0</v>
      </c>
      <c r="J13" s="19">
        <f t="shared" si="0"/>
        <v>39</v>
      </c>
      <c r="K13" s="34">
        <v>9441</v>
      </c>
      <c r="L13" s="48">
        <v>2096</v>
      </c>
      <c r="M13" s="48">
        <v>339</v>
      </c>
      <c r="N13" s="48">
        <v>6</v>
      </c>
      <c r="O13" s="48">
        <v>0</v>
      </c>
      <c r="P13" s="34">
        <f t="shared" si="1"/>
        <v>11882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50">
        <v>37</v>
      </c>
      <c r="D14" s="32">
        <v>2</v>
      </c>
      <c r="E14" s="48">
        <v>0</v>
      </c>
      <c r="F14" s="32">
        <v>12</v>
      </c>
      <c r="G14" s="19">
        <v>2</v>
      </c>
      <c r="H14" s="19">
        <v>0</v>
      </c>
      <c r="I14" s="19">
        <v>0</v>
      </c>
      <c r="J14" s="32">
        <f t="shared" si="0"/>
        <v>53</v>
      </c>
      <c r="K14" s="33">
        <v>20390</v>
      </c>
      <c r="L14" s="51">
        <v>2374</v>
      </c>
      <c r="M14" s="51">
        <v>1023</v>
      </c>
      <c r="N14" s="51">
        <v>40</v>
      </c>
      <c r="O14" s="48">
        <v>0</v>
      </c>
      <c r="P14" s="33">
        <f t="shared" si="1"/>
        <v>23827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50">
        <v>33</v>
      </c>
      <c r="D15" s="32">
        <v>17</v>
      </c>
      <c r="E15" s="48">
        <v>0</v>
      </c>
      <c r="F15" s="32">
        <v>4</v>
      </c>
      <c r="G15" s="32">
        <v>1</v>
      </c>
      <c r="H15" s="32">
        <v>3</v>
      </c>
      <c r="I15" s="32">
        <v>0</v>
      </c>
      <c r="J15" s="32">
        <f t="shared" si="0"/>
        <v>58</v>
      </c>
      <c r="K15" s="33">
        <v>15475</v>
      </c>
      <c r="L15" s="51">
        <v>206</v>
      </c>
      <c r="M15" s="51">
        <v>0</v>
      </c>
      <c r="N15" s="51">
        <v>357</v>
      </c>
      <c r="O15" s="51">
        <v>0</v>
      </c>
      <c r="P15" s="33">
        <f t="shared" si="1"/>
        <v>16038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9">
        <v>28</v>
      </c>
      <c r="D16" s="19">
        <v>16</v>
      </c>
      <c r="E16" s="32">
        <v>2</v>
      </c>
      <c r="F16" s="32">
        <v>3</v>
      </c>
      <c r="G16" s="19">
        <v>1</v>
      </c>
      <c r="H16" s="19">
        <v>23</v>
      </c>
      <c r="I16" s="19">
        <v>0</v>
      </c>
      <c r="J16" s="19">
        <f t="shared" si="0"/>
        <v>73</v>
      </c>
      <c r="K16" s="34">
        <v>7537</v>
      </c>
      <c r="L16" s="48">
        <v>58</v>
      </c>
      <c r="M16" s="48">
        <v>0</v>
      </c>
      <c r="N16" s="48">
        <v>2135</v>
      </c>
      <c r="O16" s="48">
        <v>0</v>
      </c>
      <c r="P16" s="34">
        <f t="shared" si="1"/>
        <v>9730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9">
        <v>10</v>
      </c>
      <c r="D17" s="19">
        <v>9</v>
      </c>
      <c r="E17" s="48">
        <v>0</v>
      </c>
      <c r="F17" s="19">
        <v>4</v>
      </c>
      <c r="G17" s="19">
        <v>2</v>
      </c>
      <c r="H17" s="48">
        <v>1</v>
      </c>
      <c r="I17" s="48">
        <v>0</v>
      </c>
      <c r="J17" s="19">
        <f t="shared" si="0"/>
        <v>26</v>
      </c>
      <c r="K17" s="34">
        <v>5013</v>
      </c>
      <c r="L17" s="48">
        <v>375</v>
      </c>
      <c r="M17" s="48">
        <v>143</v>
      </c>
      <c r="N17" s="48">
        <v>405</v>
      </c>
      <c r="O17" s="48">
        <v>0</v>
      </c>
      <c r="P17" s="34">
        <f t="shared" si="1"/>
        <v>5936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9">
        <v>38</v>
      </c>
      <c r="D18" s="19">
        <v>5</v>
      </c>
      <c r="E18" s="19">
        <v>0</v>
      </c>
      <c r="F18" s="19">
        <v>2</v>
      </c>
      <c r="G18" s="19">
        <v>2</v>
      </c>
      <c r="H18" s="19">
        <v>0</v>
      </c>
      <c r="I18" s="19">
        <v>0</v>
      </c>
      <c r="J18" s="19">
        <f t="shared" si="0"/>
        <v>47</v>
      </c>
      <c r="K18" s="34">
        <v>9416</v>
      </c>
      <c r="L18" s="48">
        <v>9</v>
      </c>
      <c r="M18" s="48">
        <v>137</v>
      </c>
      <c r="N18" s="48">
        <v>60</v>
      </c>
      <c r="O18" s="48">
        <v>0</v>
      </c>
      <c r="P18" s="34">
        <f t="shared" si="1"/>
        <v>9622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392</v>
      </c>
      <c r="D19" s="19">
        <f t="shared" ref="D19:P19" si="2">SUM(D7:D18)</f>
        <v>86</v>
      </c>
      <c r="E19" s="19">
        <f t="shared" si="2"/>
        <v>2</v>
      </c>
      <c r="F19" s="19">
        <f t="shared" si="2"/>
        <v>45</v>
      </c>
      <c r="G19" s="19">
        <f t="shared" si="2"/>
        <v>11</v>
      </c>
      <c r="H19" s="19">
        <f t="shared" si="2"/>
        <v>27</v>
      </c>
      <c r="I19" s="19">
        <f t="shared" si="2"/>
        <v>1</v>
      </c>
      <c r="J19" s="35">
        <f t="shared" si="2"/>
        <v>564</v>
      </c>
      <c r="K19" s="36">
        <f t="shared" si="2"/>
        <v>216719</v>
      </c>
      <c r="L19" s="36">
        <f t="shared" si="2"/>
        <v>19834</v>
      </c>
      <c r="M19" s="36">
        <f t="shared" si="2"/>
        <v>1984</v>
      </c>
      <c r="N19" s="36">
        <f t="shared" si="2"/>
        <v>3189</v>
      </c>
      <c r="O19" s="36">
        <f t="shared" si="2"/>
        <v>52</v>
      </c>
      <c r="P19" s="37">
        <f t="shared" si="2"/>
        <v>241778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89.635533423223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8.20339319541067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0.820587481077683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1.31897856711529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0.021507333173407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showGridLines="0" zoomScale="75" zoomScaleNormal="75" workbookViewId="0">
      <selection activeCell="A17" sqref="A17"/>
    </sheetView>
  </sheetViews>
  <sheetFormatPr defaultColWidth="9" defaultRowHeight="13.2"/>
  <cols>
    <col min="1" max="1" width="4.71296296296296" customWidth="1"/>
    <col min="2" max="2" width="17" customWidth="1"/>
    <col min="3" max="9" width="5.85185185185185" customWidth="1"/>
    <col min="10" max="10" width="10.1388888888889" customWidth="1"/>
    <col min="11" max="11" width="10.287037037037" customWidth="1"/>
    <col min="12" max="13" width="9" customWidth="1"/>
    <col min="14" max="14" width="8.42592592592593" customWidth="1"/>
    <col min="15" max="15" width="8" customWidth="1"/>
    <col min="16" max="16" width="12" customWidth="1"/>
    <col min="17" max="17" width="5.28703703703704" customWidth="1"/>
    <col min="20" max="21" width="10" customWidth="1"/>
    <col min="22" max="24" width="9.28703703703704" customWidth="1"/>
    <col min="25" max="25" width="9.85185185185185" customWidth="1"/>
  </cols>
  <sheetData>
    <row r="1" ht="16.8" spans="1:17">
      <c r="A1" s="2" t="s">
        <v>0</v>
      </c>
      <c r="B1" s="3"/>
      <c r="C1" s="3"/>
      <c r="D1" s="3"/>
      <c r="E1" s="3"/>
      <c r="F1" s="3"/>
      <c r="G1" s="3"/>
      <c r="H1" s="3"/>
      <c r="I1" s="27"/>
      <c r="J1" s="27"/>
      <c r="K1" s="27"/>
      <c r="L1" s="27"/>
      <c r="M1" s="28"/>
      <c r="N1" s="28"/>
      <c r="O1" s="28"/>
      <c r="P1" s="28"/>
      <c r="Q1" s="28"/>
    </row>
    <row r="2" ht="16.8" spans="1:17">
      <c r="A2" s="2" t="s">
        <v>49</v>
      </c>
      <c r="B2" s="3"/>
      <c r="C2" s="3"/>
      <c r="D2" s="3"/>
      <c r="E2" s="3"/>
      <c r="F2" s="3"/>
      <c r="G2" s="3"/>
      <c r="H2" s="3"/>
      <c r="I2" s="27"/>
      <c r="J2" s="27"/>
      <c r="K2" s="27"/>
      <c r="L2" s="27"/>
      <c r="M2" s="28"/>
      <c r="N2" s="28"/>
      <c r="O2" s="28"/>
      <c r="P2" s="28"/>
      <c r="Q2" s="28"/>
    </row>
    <row r="4" s="1" customFormat="1" ht="15" customHeight="1" spans="1:17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4" t="s">
        <v>5</v>
      </c>
      <c r="K4" s="29" t="s">
        <v>6</v>
      </c>
      <c r="L4" s="30"/>
      <c r="M4" s="30"/>
      <c r="N4" s="30"/>
      <c r="O4" s="31"/>
      <c r="P4" s="4" t="s">
        <v>5</v>
      </c>
      <c r="Q4" s="41"/>
    </row>
    <row r="5" ht="75" customHeight="1" spans="1:27">
      <c r="A5" s="7"/>
      <c r="B5" s="8"/>
      <c r="C5" s="9" t="s">
        <v>7</v>
      </c>
      <c r="D5" s="9" t="s">
        <v>8</v>
      </c>
      <c r="E5" s="9" t="s">
        <v>9</v>
      </c>
      <c r="F5" s="10" t="s">
        <v>10</v>
      </c>
      <c r="G5" s="10" t="s">
        <v>11</v>
      </c>
      <c r="H5" s="9" t="s">
        <v>12</v>
      </c>
      <c r="I5" s="9" t="s">
        <v>13</v>
      </c>
      <c r="J5" s="7"/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7"/>
      <c r="Q5" s="7" t="s">
        <v>19</v>
      </c>
      <c r="S5" s="42"/>
      <c r="T5" s="42"/>
      <c r="U5" s="42"/>
      <c r="V5" s="42"/>
      <c r="W5" s="42"/>
      <c r="X5" s="42"/>
      <c r="Y5" s="42"/>
      <c r="Z5" s="42"/>
      <c r="AA5" s="42"/>
    </row>
    <row r="6" ht="13.8" spans="1:27">
      <c r="A6" s="11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S6" s="42"/>
      <c r="T6" s="42"/>
      <c r="U6" s="42"/>
      <c r="V6" s="42"/>
      <c r="W6" s="42"/>
      <c r="X6" s="42"/>
      <c r="Y6" s="42"/>
      <c r="Z6" s="42"/>
      <c r="AA6" s="42"/>
    </row>
    <row r="7" ht="18.75" customHeight="1" spans="1:27">
      <c r="A7" s="13">
        <v>1</v>
      </c>
      <c r="B7" s="14" t="s">
        <v>20</v>
      </c>
      <c r="C7" s="15">
        <f>'kabupaten kolaka (2)'!C7-'kabupaten kolaka (4)'!C7</f>
        <v>0</v>
      </c>
      <c r="D7" s="15">
        <f>'kabupaten kolaka (2)'!D7-'kabupaten kolaka (4)'!D7</f>
        <v>0</v>
      </c>
      <c r="E7" s="15">
        <f>'kabupaten kolaka (2)'!E7-'kabupaten kolaka (4)'!E7</f>
        <v>0</v>
      </c>
      <c r="F7" s="15">
        <f>'kabupaten kolaka (2)'!F7-'kabupaten kolaka (4)'!F7</f>
        <v>3</v>
      </c>
      <c r="G7" s="15">
        <f>'kabupaten kolaka (2)'!G7-'kabupaten kolaka (4)'!G7</f>
        <v>0</v>
      </c>
      <c r="H7" s="15">
        <f>'kabupaten kolaka (2)'!H7-'kabupaten kolaka (4)'!H7</f>
        <v>0</v>
      </c>
      <c r="I7" s="15">
        <f>'kabupaten kolaka (2)'!I7-'kabupaten kolaka (4)'!I7</f>
        <v>0</v>
      </c>
      <c r="J7" s="32">
        <f t="shared" ref="J7:J18" si="0">SUM(C7:I7)</f>
        <v>3</v>
      </c>
      <c r="K7" s="33">
        <f>'kabupaten kolaka (2)'!K7-'kabupaten kolaka (4)'!K7</f>
        <v>2059</v>
      </c>
      <c r="L7" s="33">
        <f>'kabupaten kolaka (2)'!L7-'kabupaten kolaka (4)'!L7</f>
        <v>43</v>
      </c>
      <c r="M7" s="33">
        <f>'kabupaten kolaka (2)'!M7-'kabupaten kolaka (4)'!M7</f>
        <v>0</v>
      </c>
      <c r="N7" s="33">
        <f>'kabupaten kolaka (2)'!N7-'kabupaten kolaka (4)'!N7</f>
        <v>0</v>
      </c>
      <c r="O7" s="33">
        <f>'kabupaten kolaka (2)'!O7-'kabupaten kolaka (4)'!O7</f>
        <v>0</v>
      </c>
      <c r="P7" s="33">
        <f t="shared" ref="P7:P18" si="1">SUM(K7:O7)</f>
        <v>2102</v>
      </c>
      <c r="Q7" s="43"/>
      <c r="R7" s="1"/>
      <c r="S7" s="44"/>
      <c r="T7" s="45"/>
      <c r="U7" s="45"/>
      <c r="V7" s="45"/>
      <c r="W7" s="45"/>
      <c r="X7" s="45">
        <f>SUM(O7:O16)</f>
        <v>7</v>
      </c>
      <c r="Y7" s="45">
        <f>SUM(P7:P16)</f>
        <v>941</v>
      </c>
      <c r="Z7" s="42"/>
      <c r="AA7" s="42"/>
    </row>
    <row r="8" ht="18.75" customHeight="1" spans="1:27">
      <c r="A8" s="13">
        <v>2</v>
      </c>
      <c r="B8" s="14" t="s">
        <v>21</v>
      </c>
      <c r="C8" s="15">
        <f>'kabupaten kolaka (2)'!C8-'kabupaten kolaka (4)'!C8</f>
        <v>-3</v>
      </c>
      <c r="D8" s="15">
        <f>'kabupaten kolaka (2)'!D8-'kabupaten kolaka (4)'!D8</f>
        <v>0</v>
      </c>
      <c r="E8" s="15">
        <f>'kabupaten kolaka (2)'!E8-'kabupaten kolaka (4)'!E8</f>
        <v>0</v>
      </c>
      <c r="F8" s="15">
        <f>'kabupaten kolaka (2)'!F8-'kabupaten kolaka (4)'!F8</f>
        <v>0</v>
      </c>
      <c r="G8" s="15">
        <f>'kabupaten kolaka (2)'!G8-'kabupaten kolaka (4)'!G8</f>
        <v>0</v>
      </c>
      <c r="H8" s="15">
        <f>'kabupaten kolaka (2)'!H8-'kabupaten kolaka (4)'!H8</f>
        <v>0</v>
      </c>
      <c r="I8" s="15">
        <f>'kabupaten kolaka (2)'!I8-'kabupaten kolaka (4)'!I8</f>
        <v>0</v>
      </c>
      <c r="J8" s="32">
        <f t="shared" si="0"/>
        <v>-3</v>
      </c>
      <c r="K8" s="33">
        <f>'kabupaten kolaka (2)'!K8-'kabupaten kolaka (4)'!K8</f>
        <v>-523</v>
      </c>
      <c r="L8" s="33">
        <f>'kabupaten kolaka (2)'!L8-'kabupaten kolaka (4)'!L8</f>
        <v>0</v>
      </c>
      <c r="M8" s="33">
        <f>'kabupaten kolaka (2)'!M8-'kabupaten kolaka (4)'!M8</f>
        <v>0</v>
      </c>
      <c r="N8" s="33">
        <f>'kabupaten kolaka (2)'!N8-'kabupaten kolaka (4)'!N8</f>
        <v>0</v>
      </c>
      <c r="O8" s="33">
        <f>'kabupaten kolaka (2)'!O8-'kabupaten kolaka (4)'!O8</f>
        <v>0</v>
      </c>
      <c r="P8" s="34">
        <f t="shared" si="1"/>
        <v>-523</v>
      </c>
      <c r="Q8" s="43"/>
      <c r="R8" s="1"/>
      <c r="S8" s="44"/>
      <c r="T8" s="45"/>
      <c r="U8" s="45"/>
      <c r="V8" s="45"/>
      <c r="W8" s="45"/>
      <c r="X8" s="45"/>
      <c r="Y8" s="45"/>
      <c r="Z8" s="42"/>
      <c r="AA8" s="42"/>
    </row>
    <row r="9" ht="18.75" customHeight="1" spans="1:27">
      <c r="A9" s="13">
        <v>3</v>
      </c>
      <c r="B9" s="14" t="s">
        <v>22</v>
      </c>
      <c r="C9" s="15">
        <f>'kabupaten kolaka (2)'!C9-'kabupaten kolaka (4)'!C9</f>
        <v>-8</v>
      </c>
      <c r="D9" s="15">
        <f>'kabupaten kolaka (2)'!D9-'kabupaten kolaka (4)'!D9</f>
        <v>3</v>
      </c>
      <c r="E9" s="15">
        <f>'kabupaten kolaka (2)'!E9-'kabupaten kolaka (4)'!E9</f>
        <v>0</v>
      </c>
      <c r="F9" s="15">
        <f>'kabupaten kolaka (2)'!F9-'kabupaten kolaka (4)'!F9</f>
        <v>0</v>
      </c>
      <c r="G9" s="15">
        <f>'kabupaten kolaka (2)'!G9-'kabupaten kolaka (4)'!G9</f>
        <v>0</v>
      </c>
      <c r="H9" s="15">
        <f>'kabupaten kolaka (2)'!H9-'kabupaten kolaka (4)'!H9</f>
        <v>0</v>
      </c>
      <c r="I9" s="15">
        <f>'kabupaten kolaka (2)'!I9-'kabupaten kolaka (4)'!I9</f>
        <v>0</v>
      </c>
      <c r="J9" s="19">
        <f t="shared" si="0"/>
        <v>-5</v>
      </c>
      <c r="K9" s="33">
        <f>'kabupaten kolaka (2)'!K9-'kabupaten kolaka (4)'!K9</f>
        <v>-3382</v>
      </c>
      <c r="L9" s="33">
        <f>'kabupaten kolaka (2)'!L9-'kabupaten kolaka (4)'!L9</f>
        <v>0</v>
      </c>
      <c r="M9" s="33">
        <f>'kabupaten kolaka (2)'!M9-'kabupaten kolaka (4)'!M9</f>
        <v>0</v>
      </c>
      <c r="N9" s="33">
        <f>'kabupaten kolaka (2)'!N9-'kabupaten kolaka (4)'!N9</f>
        <v>0</v>
      </c>
      <c r="O9" s="33">
        <f>'kabupaten kolaka (2)'!O9-'kabupaten kolaka (4)'!O9</f>
        <v>0</v>
      </c>
      <c r="P9" s="34">
        <f t="shared" si="1"/>
        <v>-3382</v>
      </c>
      <c r="Q9" s="43"/>
      <c r="R9" s="1"/>
      <c r="S9" s="44"/>
      <c r="T9" s="42"/>
      <c r="U9" s="42"/>
      <c r="V9" s="42"/>
      <c r="W9" s="42"/>
      <c r="X9" s="42"/>
      <c r="Y9" s="42"/>
      <c r="Z9" s="42">
        <v>276</v>
      </c>
      <c r="AA9" s="42"/>
    </row>
    <row r="10" ht="18.75" customHeight="1" spans="1:27">
      <c r="A10" s="13">
        <v>4</v>
      </c>
      <c r="B10" s="14" t="s">
        <v>23</v>
      </c>
      <c r="C10" s="15">
        <f>'kabupaten kolaka (2)'!C10-'kabupaten kolaka (4)'!C10</f>
        <v>0</v>
      </c>
      <c r="D10" s="15">
        <f>'kabupaten kolaka (2)'!D10-'kabupaten kolaka (4)'!D10</f>
        <v>0</v>
      </c>
      <c r="E10" s="15">
        <f>'kabupaten kolaka (2)'!E10-'kabupaten kolaka (4)'!E10</f>
        <v>0</v>
      </c>
      <c r="F10" s="15">
        <f>'kabupaten kolaka (2)'!F10-'kabupaten kolaka (4)'!F10</f>
        <v>0</v>
      </c>
      <c r="G10" s="15">
        <f>'kabupaten kolaka (2)'!G10-'kabupaten kolaka (4)'!G10</f>
        <v>0</v>
      </c>
      <c r="H10" s="15">
        <f>'kabupaten kolaka (2)'!H10-'kabupaten kolaka (4)'!H10</f>
        <v>0</v>
      </c>
      <c r="I10" s="15">
        <f>'kabupaten kolaka (2)'!I10-'kabupaten kolaka (4)'!I10</f>
        <v>0</v>
      </c>
      <c r="J10" s="32">
        <f t="shared" si="0"/>
        <v>0</v>
      </c>
      <c r="K10" s="33">
        <f>'kabupaten kolaka (2)'!K10-'kabupaten kolaka (4)'!K10</f>
        <v>0</v>
      </c>
      <c r="L10" s="33">
        <f>'kabupaten kolaka (2)'!L10-'kabupaten kolaka (4)'!L10</f>
        <v>0</v>
      </c>
      <c r="M10" s="33">
        <f>'kabupaten kolaka (2)'!M10-'kabupaten kolaka (4)'!M10</f>
        <v>0</v>
      </c>
      <c r="N10" s="33">
        <f>'kabupaten kolaka (2)'!N10-'kabupaten kolaka (4)'!N10</f>
        <v>0</v>
      </c>
      <c r="O10" s="33">
        <f>'kabupaten kolaka (2)'!O10-'kabupaten kolaka (4)'!O10</f>
        <v>0</v>
      </c>
      <c r="P10" s="34">
        <f t="shared" si="1"/>
        <v>0</v>
      </c>
      <c r="Q10" s="43"/>
      <c r="R10" s="1"/>
      <c r="S10" s="44"/>
      <c r="T10" s="42"/>
      <c r="U10" s="42"/>
      <c r="V10" s="42"/>
      <c r="W10" s="42"/>
      <c r="X10" s="42"/>
      <c r="Y10" s="42"/>
      <c r="Z10" s="42"/>
      <c r="AA10" s="42"/>
    </row>
    <row r="11" ht="18.75" customHeight="1" spans="1:27">
      <c r="A11" s="13">
        <v>5</v>
      </c>
      <c r="B11" s="14" t="s">
        <v>24</v>
      </c>
      <c r="C11" s="15">
        <f>'kabupaten kolaka (2)'!C11-'kabupaten kolaka (4)'!C11</f>
        <v>-19</v>
      </c>
      <c r="D11" s="15">
        <f>'kabupaten kolaka (2)'!D11-'kabupaten kolaka (4)'!D11</f>
        <v>-6</v>
      </c>
      <c r="E11" s="15">
        <f>'kabupaten kolaka (2)'!E11-'kabupaten kolaka (4)'!E11</f>
        <v>0</v>
      </c>
      <c r="F11" s="15">
        <f>'kabupaten kolaka (2)'!F11-'kabupaten kolaka (4)'!F11</f>
        <v>1</v>
      </c>
      <c r="G11" s="15">
        <f>'kabupaten kolaka (2)'!G11-'kabupaten kolaka (4)'!G11</f>
        <v>0</v>
      </c>
      <c r="H11" s="15">
        <f>'kabupaten kolaka (2)'!H11-'kabupaten kolaka (4)'!H11</f>
        <v>0</v>
      </c>
      <c r="I11" s="15">
        <f>'kabupaten kolaka (2)'!I11-'kabupaten kolaka (4)'!I11</f>
        <v>1</v>
      </c>
      <c r="J11" s="32">
        <f t="shared" si="0"/>
        <v>-23</v>
      </c>
      <c r="K11" s="33">
        <f>'kabupaten kolaka (2)'!K11-'kabupaten kolaka (4)'!K11</f>
        <v>-1973</v>
      </c>
      <c r="L11" s="33">
        <f>'kabupaten kolaka (2)'!L11-'kabupaten kolaka (4)'!L11</f>
        <v>-809</v>
      </c>
      <c r="M11" s="33">
        <f>'kabupaten kolaka (2)'!M11-'kabupaten kolaka (4)'!M11</f>
        <v>644</v>
      </c>
      <c r="N11" s="33">
        <f>'kabupaten kolaka (2)'!N11-'kabupaten kolaka (4)'!N11</f>
        <v>-49</v>
      </c>
      <c r="O11" s="33">
        <f>'kabupaten kolaka (2)'!O11-'kabupaten kolaka (4)'!O11</f>
        <v>6</v>
      </c>
      <c r="P11" s="33">
        <f t="shared" si="1"/>
        <v>-2181</v>
      </c>
      <c r="Q11" s="43"/>
      <c r="R11" s="1"/>
      <c r="S11" s="44"/>
      <c r="T11" s="42"/>
      <c r="U11" s="42"/>
      <c r="V11" s="42"/>
      <c r="W11" s="42"/>
      <c r="X11" s="42"/>
      <c r="Y11" s="42"/>
      <c r="Z11" s="42"/>
      <c r="AA11" s="42"/>
    </row>
    <row r="12" ht="18.75" customHeight="1" spans="1:27">
      <c r="A12" s="13">
        <v>6</v>
      </c>
      <c r="B12" s="14" t="s">
        <v>25</v>
      </c>
      <c r="C12" s="15">
        <f>'kabupaten kolaka (2)'!C12-'kabupaten kolaka (4)'!C12</f>
        <v>0</v>
      </c>
      <c r="D12" s="15">
        <f>'kabupaten kolaka (2)'!D12-'kabupaten kolaka (4)'!D12</f>
        <v>5</v>
      </c>
      <c r="E12" s="15">
        <f>'kabupaten kolaka (2)'!E12-'kabupaten kolaka (4)'!E12</f>
        <v>0</v>
      </c>
      <c r="F12" s="15">
        <f>'kabupaten kolaka (2)'!F12-'kabupaten kolaka (4)'!F12</f>
        <v>1</v>
      </c>
      <c r="G12" s="15">
        <f>'kabupaten kolaka (2)'!G12-'kabupaten kolaka (4)'!G12</f>
        <v>0</v>
      </c>
      <c r="H12" s="15">
        <f>'kabupaten kolaka (2)'!H12-'kabupaten kolaka (4)'!H12</f>
        <v>0</v>
      </c>
      <c r="I12" s="15">
        <f>'kabupaten kolaka (2)'!I12-'kabupaten kolaka (4)'!I12</f>
        <v>0</v>
      </c>
      <c r="J12" s="19">
        <f t="shared" si="0"/>
        <v>6</v>
      </c>
      <c r="K12" s="33">
        <f>'kabupaten kolaka (2)'!K12-'kabupaten kolaka (4)'!K12</f>
        <v>0</v>
      </c>
      <c r="L12" s="33">
        <f>'kabupaten kolaka (2)'!L12-'kabupaten kolaka (4)'!L12</f>
        <v>-495</v>
      </c>
      <c r="M12" s="33">
        <f>'kabupaten kolaka (2)'!M12-'kabupaten kolaka (4)'!M12</f>
        <v>0</v>
      </c>
      <c r="N12" s="33">
        <f>'kabupaten kolaka (2)'!N12-'kabupaten kolaka (4)'!N12</f>
        <v>0</v>
      </c>
      <c r="O12" s="33">
        <f>'kabupaten kolaka (2)'!O12-'kabupaten kolaka (4)'!O12</f>
        <v>1</v>
      </c>
      <c r="P12" s="34">
        <f t="shared" si="1"/>
        <v>-494</v>
      </c>
      <c r="Q12" s="43"/>
      <c r="R12" s="1"/>
      <c r="S12" s="44"/>
      <c r="T12" s="42"/>
      <c r="U12" s="42"/>
      <c r="V12" s="42"/>
      <c r="W12" s="42"/>
      <c r="X12" s="42"/>
      <c r="Y12" s="42"/>
      <c r="Z12" s="42"/>
      <c r="AA12" s="42"/>
    </row>
    <row r="13" ht="18.75" customHeight="1" spans="1:27">
      <c r="A13" s="13">
        <v>7</v>
      </c>
      <c r="B13" s="14" t="s">
        <v>26</v>
      </c>
      <c r="C13" s="15">
        <f>'kabupaten kolaka (2)'!C13-'kabupaten kolaka (4)'!C13</f>
        <v>-1</v>
      </c>
      <c r="D13" s="15">
        <f>'kabupaten kolaka (2)'!D13-'kabupaten kolaka (4)'!D13</f>
        <v>-4</v>
      </c>
      <c r="E13" s="15">
        <f>'kabupaten kolaka (2)'!E13-'kabupaten kolaka (4)'!E13</f>
        <v>0</v>
      </c>
      <c r="F13" s="15">
        <f>'kabupaten kolaka (2)'!F13-'kabupaten kolaka (4)'!F13</f>
        <v>3</v>
      </c>
      <c r="G13" s="15">
        <f>'kabupaten kolaka (2)'!G13-'kabupaten kolaka (4)'!G13</f>
        <v>-1</v>
      </c>
      <c r="H13" s="15">
        <f>'kabupaten kolaka (2)'!H13-'kabupaten kolaka (4)'!H13</f>
        <v>0</v>
      </c>
      <c r="I13" s="15">
        <f>'kabupaten kolaka (2)'!I13-'kabupaten kolaka (4)'!I13</f>
        <v>0</v>
      </c>
      <c r="J13" s="19">
        <f t="shared" si="0"/>
        <v>-3</v>
      </c>
      <c r="K13" s="33">
        <f>'kabupaten kolaka (2)'!K13-'kabupaten kolaka (4)'!K13</f>
        <v>-1061</v>
      </c>
      <c r="L13" s="33">
        <f>'kabupaten kolaka (2)'!L13-'kabupaten kolaka (4)'!L13</f>
        <v>-270</v>
      </c>
      <c r="M13" s="33">
        <f>'kabupaten kolaka (2)'!M13-'kabupaten kolaka (4)'!M13</f>
        <v>168</v>
      </c>
      <c r="N13" s="33">
        <f>'kabupaten kolaka (2)'!N13-'kabupaten kolaka (4)'!N13</f>
        <v>-2</v>
      </c>
      <c r="O13" s="33">
        <f>'kabupaten kolaka (2)'!O13-'kabupaten kolaka (4)'!O13</f>
        <v>0</v>
      </c>
      <c r="P13" s="34">
        <f t="shared" si="1"/>
        <v>-1165</v>
      </c>
      <c r="Q13" s="43"/>
      <c r="R13" s="1"/>
      <c r="S13" s="44"/>
      <c r="T13" s="42"/>
      <c r="U13" s="42"/>
      <c r="V13" s="42"/>
      <c r="W13" s="42"/>
      <c r="X13" s="42"/>
      <c r="Y13" s="42"/>
      <c r="Z13" s="42"/>
      <c r="AA13" s="42"/>
    </row>
    <row r="14" ht="18.75" customHeight="1" spans="1:27">
      <c r="A14" s="13">
        <v>8</v>
      </c>
      <c r="B14" s="14" t="s">
        <v>27</v>
      </c>
      <c r="C14" s="15">
        <f>'kabupaten kolaka (2)'!C14-'kabupaten kolaka (4)'!C14</f>
        <v>-8</v>
      </c>
      <c r="D14" s="15">
        <f>'kabupaten kolaka (2)'!D14-'kabupaten kolaka (4)'!D14</f>
        <v>0</v>
      </c>
      <c r="E14" s="15">
        <f>'kabupaten kolaka (2)'!E14-'kabupaten kolaka (4)'!E14</f>
        <v>0</v>
      </c>
      <c r="F14" s="15">
        <f>'kabupaten kolaka (2)'!F14-'kabupaten kolaka (4)'!F14</f>
        <v>0</v>
      </c>
      <c r="G14" s="15">
        <f>'kabupaten kolaka (2)'!G14-'kabupaten kolaka (4)'!G14</f>
        <v>0</v>
      </c>
      <c r="H14" s="15">
        <f>'kabupaten kolaka (2)'!H14-'kabupaten kolaka (4)'!H14</f>
        <v>0</v>
      </c>
      <c r="I14" s="15">
        <f>'kabupaten kolaka (2)'!I14-'kabupaten kolaka (4)'!I14</f>
        <v>0</v>
      </c>
      <c r="J14" s="32">
        <f t="shared" si="0"/>
        <v>-8</v>
      </c>
      <c r="K14" s="33">
        <f>'kabupaten kolaka (2)'!K14-'kabupaten kolaka (4)'!K14</f>
        <v>-122</v>
      </c>
      <c r="L14" s="33">
        <f>'kabupaten kolaka (2)'!L14-'kabupaten kolaka (4)'!L14</f>
        <v>1623</v>
      </c>
      <c r="M14" s="33">
        <f>'kabupaten kolaka (2)'!M14-'kabupaten kolaka (4)'!M14</f>
        <v>-4</v>
      </c>
      <c r="N14" s="33">
        <f>'kabupaten kolaka (2)'!N14-'kabupaten kolaka (4)'!N14</f>
        <v>-8</v>
      </c>
      <c r="O14" s="33">
        <f>'kabupaten kolaka (2)'!O14-'kabupaten kolaka (4)'!O14</f>
        <v>0</v>
      </c>
      <c r="P14" s="33">
        <f t="shared" si="1"/>
        <v>1489</v>
      </c>
      <c r="Q14" s="43"/>
      <c r="R14" s="1"/>
      <c r="S14" s="44"/>
      <c r="T14" s="42"/>
      <c r="U14" s="42"/>
      <c r="V14" s="42"/>
      <c r="W14" s="46"/>
      <c r="X14" s="42"/>
      <c r="Y14" s="42"/>
      <c r="Z14" s="42"/>
      <c r="AA14" s="42"/>
    </row>
    <row r="15" ht="18.75" customHeight="1" spans="1:27">
      <c r="A15" s="13">
        <v>9</v>
      </c>
      <c r="B15" s="14" t="s">
        <v>28</v>
      </c>
      <c r="C15" s="15">
        <f>'kabupaten kolaka (2)'!C15-'kabupaten kolaka (4)'!C15</f>
        <v>-1</v>
      </c>
      <c r="D15" s="15">
        <f>'kabupaten kolaka (2)'!D15-'kabupaten kolaka (4)'!D15</f>
        <v>-5</v>
      </c>
      <c r="E15" s="15">
        <f>'kabupaten kolaka (2)'!E15-'kabupaten kolaka (4)'!E15</f>
        <v>0</v>
      </c>
      <c r="F15" s="15">
        <f>'kabupaten kolaka (2)'!F15-'kabupaten kolaka (4)'!F15</f>
        <v>-1</v>
      </c>
      <c r="G15" s="15">
        <f>'kabupaten kolaka (2)'!G15-'kabupaten kolaka (4)'!G15</f>
        <v>0</v>
      </c>
      <c r="H15" s="15">
        <f>'kabupaten kolaka (2)'!H15-'kabupaten kolaka (4)'!H15</f>
        <v>0</v>
      </c>
      <c r="I15" s="15">
        <f>'kabupaten kolaka (2)'!I15-'kabupaten kolaka (4)'!I15</f>
        <v>0</v>
      </c>
      <c r="J15" s="32">
        <f t="shared" si="0"/>
        <v>-7</v>
      </c>
      <c r="K15" s="33">
        <f>'kabupaten kolaka (2)'!K15-'kabupaten kolaka (4)'!K15</f>
        <v>0</v>
      </c>
      <c r="L15" s="33">
        <f>'kabupaten kolaka (2)'!L15-'kabupaten kolaka (4)'!L15</f>
        <v>-3</v>
      </c>
      <c r="M15" s="33">
        <f>'kabupaten kolaka (2)'!M15-'kabupaten kolaka (4)'!M15</f>
        <v>0</v>
      </c>
      <c r="N15" s="33">
        <f>'kabupaten kolaka (2)'!N15-'kabupaten kolaka (4)'!N15</f>
        <v>-295</v>
      </c>
      <c r="O15" s="33">
        <f>'kabupaten kolaka (2)'!O15-'kabupaten kolaka (4)'!O15</f>
        <v>0</v>
      </c>
      <c r="P15" s="33">
        <f t="shared" si="1"/>
        <v>-298</v>
      </c>
      <c r="Q15" s="43"/>
      <c r="R15" s="1"/>
      <c r="S15" s="44"/>
      <c r="T15" s="42"/>
      <c r="U15" s="42"/>
      <c r="V15" s="42"/>
      <c r="W15" s="46"/>
      <c r="X15" s="42"/>
      <c r="Y15" s="42"/>
      <c r="Z15" s="42" t="s">
        <v>29</v>
      </c>
      <c r="AA15" s="42"/>
    </row>
    <row r="16" ht="18.75" customHeight="1" spans="1:27">
      <c r="A16" s="13">
        <v>10</v>
      </c>
      <c r="B16" s="14" t="s">
        <v>30</v>
      </c>
      <c r="C16" s="15">
        <f>'kabupaten kolaka (2)'!C16-'kabupaten kolaka (4)'!C16</f>
        <v>-2</v>
      </c>
      <c r="D16" s="15">
        <f>'kabupaten kolaka (2)'!D16-'kabupaten kolaka (4)'!D16</f>
        <v>-7</v>
      </c>
      <c r="E16" s="15">
        <f>'kabupaten kolaka (2)'!E16-'kabupaten kolaka (4)'!E16</f>
        <v>-2</v>
      </c>
      <c r="F16" s="15">
        <f>'kabupaten kolaka (2)'!F16-'kabupaten kolaka (4)'!F16</f>
        <v>0</v>
      </c>
      <c r="G16" s="15">
        <f>'kabupaten kolaka (2)'!G16-'kabupaten kolaka (4)'!G16</f>
        <v>0</v>
      </c>
      <c r="H16" s="15">
        <f>'kabupaten kolaka (2)'!H16-'kabupaten kolaka (4)'!H16</f>
        <v>-15</v>
      </c>
      <c r="I16" s="15">
        <f>'kabupaten kolaka (2)'!I16-'kabupaten kolaka (4)'!I16</f>
        <v>0</v>
      </c>
      <c r="J16" s="19">
        <f t="shared" si="0"/>
        <v>-26</v>
      </c>
      <c r="K16" s="33">
        <f>'kabupaten kolaka (2)'!K16-'kabupaten kolaka (4)'!K16</f>
        <v>5284</v>
      </c>
      <c r="L16" s="33">
        <f>'kabupaten kolaka (2)'!L16-'kabupaten kolaka (4)'!L16</f>
        <v>45</v>
      </c>
      <c r="M16" s="33">
        <f>'kabupaten kolaka (2)'!M16-'kabupaten kolaka (4)'!M16</f>
        <v>20</v>
      </c>
      <c r="N16" s="33">
        <f>'kabupaten kolaka (2)'!N16-'kabupaten kolaka (4)'!N16</f>
        <v>44</v>
      </c>
      <c r="O16" s="33">
        <f>'kabupaten kolaka (2)'!O16-'kabupaten kolaka (4)'!O16</f>
        <v>0</v>
      </c>
      <c r="P16" s="34">
        <f t="shared" si="1"/>
        <v>5393</v>
      </c>
      <c r="Q16" s="43"/>
      <c r="R16" s="1"/>
      <c r="S16" s="44"/>
      <c r="T16" s="42"/>
      <c r="U16" s="42"/>
      <c r="V16" s="42"/>
      <c r="W16" s="46"/>
      <c r="X16" s="42"/>
      <c r="Y16" s="42"/>
      <c r="Z16" s="42"/>
      <c r="AA16" s="42"/>
    </row>
    <row r="17" ht="18.75" customHeight="1" spans="1:27">
      <c r="A17" s="16">
        <v>11</v>
      </c>
      <c r="B17" s="14" t="s">
        <v>31</v>
      </c>
      <c r="C17" s="15">
        <f>'kabupaten kolaka (2)'!C17-'kabupaten kolaka (4)'!C17</f>
        <v>1</v>
      </c>
      <c r="D17" s="15">
        <f>'kabupaten kolaka (2)'!D17-'kabupaten kolaka (4)'!D17</f>
        <v>-6</v>
      </c>
      <c r="E17" s="15">
        <f>'kabupaten kolaka (2)'!E17-'kabupaten kolaka (4)'!E17</f>
        <v>0</v>
      </c>
      <c r="F17" s="15">
        <f>'kabupaten kolaka (2)'!F17-'kabupaten kolaka (4)'!F17</f>
        <v>2</v>
      </c>
      <c r="G17" s="15">
        <f>'kabupaten kolaka (2)'!G17-'kabupaten kolaka (4)'!G17</f>
        <v>-1</v>
      </c>
      <c r="H17" s="15">
        <f>'kabupaten kolaka (2)'!H17-'kabupaten kolaka (4)'!H17</f>
        <v>-1</v>
      </c>
      <c r="I17" s="15">
        <f>'kabupaten kolaka (2)'!I17-'kabupaten kolaka (4)'!I17</f>
        <v>0</v>
      </c>
      <c r="J17" s="19">
        <f t="shared" si="0"/>
        <v>-5</v>
      </c>
      <c r="K17" s="33">
        <f>'kabupaten kolaka (2)'!K17-'kabupaten kolaka (4)'!K17</f>
        <v>2352</v>
      </c>
      <c r="L17" s="33">
        <f>'kabupaten kolaka (2)'!L17-'kabupaten kolaka (4)'!L17</f>
        <v>-95</v>
      </c>
      <c r="M17" s="33">
        <f>'kabupaten kolaka (2)'!M17-'kabupaten kolaka (4)'!M17</f>
        <v>-77</v>
      </c>
      <c r="N17" s="33">
        <f>'kabupaten kolaka (2)'!N17-'kabupaten kolaka (4)'!N17</f>
        <v>-48</v>
      </c>
      <c r="O17" s="33">
        <f>'kabupaten kolaka (2)'!O17-'kabupaten kolaka (4)'!O17</f>
        <v>0</v>
      </c>
      <c r="P17" s="34">
        <f t="shared" si="1"/>
        <v>2132</v>
      </c>
      <c r="Q17" s="43"/>
      <c r="R17" s="1"/>
      <c r="S17" s="44"/>
      <c r="T17" s="47"/>
      <c r="U17" s="42"/>
      <c r="V17" s="42"/>
      <c r="W17" s="46"/>
      <c r="X17" s="42"/>
      <c r="Y17" s="42"/>
      <c r="Z17" s="42"/>
      <c r="AA17" s="42"/>
    </row>
    <row r="18" ht="18.75" customHeight="1" spans="1:27">
      <c r="A18" s="16">
        <v>12</v>
      </c>
      <c r="B18" s="14" t="s">
        <v>32</v>
      </c>
      <c r="C18" s="15">
        <f>'kabupaten kolaka (2)'!C18-'kabupaten kolaka (4)'!C18</f>
        <v>-19</v>
      </c>
      <c r="D18" s="15">
        <f>'kabupaten kolaka (2)'!D18-'kabupaten kolaka (4)'!D18</f>
        <v>0</v>
      </c>
      <c r="E18" s="15">
        <f>'kabupaten kolaka (2)'!E18-'kabupaten kolaka (4)'!E18</f>
        <v>0</v>
      </c>
      <c r="F18" s="15">
        <f>'kabupaten kolaka (2)'!F18-'kabupaten kolaka (4)'!F18</f>
        <v>0</v>
      </c>
      <c r="G18" s="15">
        <f>'kabupaten kolaka (2)'!G18-'kabupaten kolaka (4)'!G18</f>
        <v>-2</v>
      </c>
      <c r="H18" s="15">
        <f>'kabupaten kolaka (2)'!H18-'kabupaten kolaka (4)'!H18</f>
        <v>2</v>
      </c>
      <c r="I18" s="15">
        <f>'kabupaten kolaka (2)'!I18-'kabupaten kolaka (4)'!I18</f>
        <v>0</v>
      </c>
      <c r="J18" s="19">
        <f t="shared" si="0"/>
        <v>-19</v>
      </c>
      <c r="K18" s="33">
        <f>'kabupaten kolaka (2)'!K18-'kabupaten kolaka (4)'!K18</f>
        <v>945</v>
      </c>
      <c r="L18" s="33">
        <f>'kabupaten kolaka (2)'!L18-'kabupaten kolaka (4)'!L18</f>
        <v>168</v>
      </c>
      <c r="M18" s="33">
        <f>'kabupaten kolaka (2)'!M18-'kabupaten kolaka (4)'!M18</f>
        <v>83</v>
      </c>
      <c r="N18" s="33">
        <f>'kabupaten kolaka (2)'!N18-'kabupaten kolaka (4)'!N18</f>
        <v>47</v>
      </c>
      <c r="O18" s="33">
        <f>'kabupaten kolaka (2)'!O18-'kabupaten kolaka (4)'!O18</f>
        <v>0</v>
      </c>
      <c r="P18" s="34">
        <f t="shared" si="1"/>
        <v>1243</v>
      </c>
      <c r="Q18" s="43"/>
      <c r="R18" s="1"/>
      <c r="S18" s="44"/>
      <c r="T18" s="47"/>
      <c r="U18" s="42"/>
      <c r="V18" s="42"/>
      <c r="W18" s="46"/>
      <c r="X18" s="42"/>
      <c r="Y18" s="42"/>
      <c r="Z18" s="42"/>
      <c r="AA18" s="42"/>
    </row>
    <row r="19" ht="18.75" customHeight="1" spans="1:27">
      <c r="A19" s="17" t="s">
        <v>5</v>
      </c>
      <c r="B19" s="18"/>
      <c r="C19" s="19">
        <f>SUM(C7:C18)</f>
        <v>-60</v>
      </c>
      <c r="D19" s="19">
        <f t="shared" ref="D19:P19" si="2">SUM(D7:D18)</f>
        <v>-20</v>
      </c>
      <c r="E19" s="19">
        <f t="shared" si="2"/>
        <v>-2</v>
      </c>
      <c r="F19" s="19">
        <f t="shared" si="2"/>
        <v>9</v>
      </c>
      <c r="G19" s="19">
        <f t="shared" si="2"/>
        <v>-4</v>
      </c>
      <c r="H19" s="19">
        <f t="shared" si="2"/>
        <v>-14</v>
      </c>
      <c r="I19" s="19">
        <f t="shared" si="2"/>
        <v>1</v>
      </c>
      <c r="J19" s="35">
        <f t="shared" si="2"/>
        <v>-90</v>
      </c>
      <c r="K19" s="36">
        <f t="shared" si="2"/>
        <v>3579</v>
      </c>
      <c r="L19" s="36">
        <f t="shared" si="2"/>
        <v>207</v>
      </c>
      <c r="M19" s="36">
        <f t="shared" si="2"/>
        <v>834</v>
      </c>
      <c r="N19" s="36">
        <f t="shared" si="2"/>
        <v>-311</v>
      </c>
      <c r="O19" s="36">
        <f t="shared" si="2"/>
        <v>7</v>
      </c>
      <c r="P19" s="37">
        <f t="shared" si="2"/>
        <v>4316</v>
      </c>
      <c r="Q19" s="43"/>
      <c r="R19" s="1"/>
      <c r="S19" s="42"/>
      <c r="T19" s="42"/>
      <c r="U19" s="45"/>
      <c r="V19" s="42"/>
      <c r="W19" s="46"/>
      <c r="X19" s="42">
        <v>100</v>
      </c>
      <c r="Y19" s="42"/>
      <c r="Z19" s="42"/>
      <c r="AA19" s="42"/>
    </row>
    <row r="20" ht="33.75" customHeight="1" spans="1:27">
      <c r="A20" s="20"/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S20" s="42"/>
      <c r="T20" s="42"/>
      <c r="U20" s="42"/>
      <c r="V20" s="42"/>
      <c r="W20" s="46"/>
      <c r="X20" s="42"/>
      <c r="Y20" s="42"/>
      <c r="Z20" s="42"/>
      <c r="AA20" s="42"/>
    </row>
    <row r="21" ht="15.6" spans="1:23">
      <c r="A21" s="21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38"/>
      <c r="L21" s="20"/>
      <c r="M21" s="39" t="s">
        <v>35</v>
      </c>
      <c r="N21" s="20" t="s">
        <v>36</v>
      </c>
      <c r="O21" s="20"/>
      <c r="P21" s="20"/>
      <c r="Q21" s="20"/>
      <c r="W21" s="46"/>
    </row>
    <row r="22" ht="15" spans="1:23">
      <c r="A22" s="20" t="s">
        <v>14</v>
      </c>
      <c r="B22" s="20"/>
      <c r="C22" s="20" t="s">
        <v>37</v>
      </c>
      <c r="D22" s="22">
        <f>K19/P19*100</f>
        <v>82.9240037071362</v>
      </c>
      <c r="E22" s="20" t="s">
        <v>38</v>
      </c>
      <c r="F22" s="20"/>
      <c r="G22" s="20"/>
      <c r="H22" s="20"/>
      <c r="I22" s="20"/>
      <c r="J22" s="20"/>
      <c r="K22" s="20"/>
      <c r="L22" s="20"/>
      <c r="M22" s="20"/>
      <c r="N22" s="20" t="s">
        <v>39</v>
      </c>
      <c r="O22" s="20"/>
      <c r="P22" s="20"/>
      <c r="Q22" s="20"/>
      <c r="W22" s="46"/>
    </row>
    <row r="23" ht="15" spans="1:23">
      <c r="A23" s="20" t="s">
        <v>15</v>
      </c>
      <c r="B23" s="20"/>
      <c r="C23" s="20" t="s">
        <v>37</v>
      </c>
      <c r="D23" s="20">
        <f>L19/P19*100</f>
        <v>4.79610750695088</v>
      </c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W23" s="46"/>
    </row>
    <row r="24" ht="15" spans="1:23">
      <c r="A24" s="20" t="s">
        <v>16</v>
      </c>
      <c r="B24" s="20"/>
      <c r="C24" s="20" t="s">
        <v>37</v>
      </c>
      <c r="D24" s="20">
        <f>M19/P19*100</f>
        <v>19.3234476367006</v>
      </c>
      <c r="E24" s="20" t="s">
        <v>38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W24" s="46"/>
    </row>
    <row r="25" ht="15" spans="1:23">
      <c r="A25" s="20" t="s">
        <v>17</v>
      </c>
      <c r="B25" s="20"/>
      <c r="C25" s="20" t="s">
        <v>37</v>
      </c>
      <c r="D25" s="22">
        <f>N19/P19*100</f>
        <v>-7.20574606116775</v>
      </c>
      <c r="E25" s="20" t="s">
        <v>38</v>
      </c>
      <c r="N25" s="20"/>
      <c r="W25" s="46"/>
    </row>
    <row r="26" ht="16.35" spans="1:23">
      <c r="A26" s="23" t="s">
        <v>18</v>
      </c>
      <c r="B26" s="23"/>
      <c r="C26" s="23" t="s">
        <v>37</v>
      </c>
      <c r="D26" s="24">
        <f>O19/P19*100</f>
        <v>0.162187210379981</v>
      </c>
      <c r="E26" s="20" t="s">
        <v>38</v>
      </c>
      <c r="N26" s="21" t="s">
        <v>40</v>
      </c>
      <c r="O26" s="40"/>
      <c r="P26" s="40"/>
      <c r="W26" s="46"/>
    </row>
    <row r="27" ht="15.6" spans="1:23">
      <c r="A27" s="25" t="s">
        <v>5</v>
      </c>
      <c r="B27" s="25"/>
      <c r="C27" s="26">
        <f>SUM(D22:D26)</f>
        <v>100</v>
      </c>
      <c r="D27" s="26"/>
      <c r="E27" s="20" t="s">
        <v>38</v>
      </c>
      <c r="N27" s="20" t="s">
        <v>41</v>
      </c>
      <c r="W27" s="46"/>
    </row>
    <row r="28" spans="23:23">
      <c r="W28" s="46"/>
    </row>
  </sheetData>
  <mergeCells count="9">
    <mergeCell ref="C4:I4"/>
    <mergeCell ref="K4:O4"/>
    <mergeCell ref="A19:B19"/>
    <mergeCell ref="A27:B27"/>
    <mergeCell ref="C27:D27"/>
    <mergeCell ref="A4:A5"/>
    <mergeCell ref="B4:B5"/>
    <mergeCell ref="J4:J5"/>
    <mergeCell ref="P4:P5"/>
  </mergeCells>
  <pageMargins left="0.68" right="0.511811023622047" top="0.27" bottom="0.433070866141732" header="0.551181102362205" footer="0.393700787401575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A1" sqref="A1"/>
    </sheetView>
  </sheetViews>
  <sheetFormatPr defaultColWidth="8.88888888888889" defaultRowHeight="13.2" outlineLevelCol="1"/>
  <cols>
    <col min="1" max="1" width="15.1111111111111" customWidth="1"/>
    <col min="2" max="2" width="3.66666666666667" customWidth="1"/>
  </cols>
  <sheetData>
    <row r="1" spans="1:2">
      <c r="A1" t="s">
        <v>20</v>
      </c>
      <c r="B1">
        <v>37</v>
      </c>
    </row>
    <row r="2" spans="1:2">
      <c r="A2" t="s">
        <v>21</v>
      </c>
      <c r="B2">
        <v>19</v>
      </c>
    </row>
    <row r="3" spans="1:2">
      <c r="A3" t="s">
        <v>22</v>
      </c>
      <c r="B3">
        <v>61</v>
      </c>
    </row>
    <row r="4" spans="1:2">
      <c r="A4" t="s">
        <v>23</v>
      </c>
      <c r="B4">
        <v>42</v>
      </c>
    </row>
    <row r="5" spans="1:2">
      <c r="A5" t="s">
        <v>24</v>
      </c>
      <c r="B5">
        <v>78</v>
      </c>
    </row>
    <row r="6" spans="1:2">
      <c r="A6" t="s">
        <v>25</v>
      </c>
      <c r="B6">
        <v>31</v>
      </c>
    </row>
    <row r="7" spans="1:2">
      <c r="A7" t="s">
        <v>26</v>
      </c>
      <c r="B7">
        <v>39</v>
      </c>
    </row>
    <row r="8" spans="1:2">
      <c r="A8" t="s">
        <v>27</v>
      </c>
      <c r="B8">
        <v>53</v>
      </c>
    </row>
    <row r="9" spans="1:2">
      <c r="A9" t="s">
        <v>28</v>
      </c>
      <c r="B9">
        <v>58</v>
      </c>
    </row>
    <row r="10" spans="1:2">
      <c r="A10" t="s">
        <v>30</v>
      </c>
      <c r="B10">
        <v>73</v>
      </c>
    </row>
    <row r="11" spans="1:2">
      <c r="A11" t="s">
        <v>31</v>
      </c>
      <c r="B11">
        <v>26</v>
      </c>
    </row>
    <row r="12" spans="1:2">
      <c r="A12" t="s">
        <v>32</v>
      </c>
      <c r="B12">
        <v>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Kolaka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kabupaten kolaka (2)</vt:lpstr>
      <vt:lpstr>kabupaten kolaka (3)</vt:lpstr>
      <vt:lpstr>kabupaten kolaka (4)</vt:lpstr>
      <vt:lpstr>SELISIH</vt:lpstr>
      <vt:lpstr>Jumlah Rumah Ibadah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Jusrin</dc:creator>
  <cp:lastModifiedBy>aksan</cp:lastModifiedBy>
  <dcterms:created xsi:type="dcterms:W3CDTF">2001-12-31T18:09:00Z</dcterms:created>
  <cp:lastPrinted>2025-02-10T01:31:00Z</cp:lastPrinted>
  <dcterms:modified xsi:type="dcterms:W3CDTF">2025-08-06T03:31:09Z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C6DDA0C786C04B04963E57BF11DFF1E7_12</vt:lpwstr>
  </property>
  <property fmtid="{D5CDD505-2E9C-101B-9397-08002B2CF9AE}" pid="3" name="KSOProductBuildVer">
    <vt:lpwstr>2057-12.2.0.21936</vt:lpwstr>
  </property>
</Properties>
</file>